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510" activeTab="0"/>
  </bookViews>
  <sheets>
    <sheet name="тариф" sheetId="1" r:id="rId1"/>
    <sheet name="гкал" sheetId="2" r:id="rId2"/>
  </sheets>
  <definedNames/>
  <calcPr fullCalcOnLoad="1"/>
</workbook>
</file>

<file path=xl/sharedStrings.xml><?xml version="1.0" encoding="utf-8"?>
<sst xmlns="http://schemas.openxmlformats.org/spreadsheetml/2006/main" count="89" uniqueCount="65">
  <si>
    <t>№  п/п</t>
  </si>
  <si>
    <t>Этапы расчета</t>
  </si>
  <si>
    <t>Расчет тарифа тепловой энергии</t>
  </si>
  <si>
    <t>Перерасчет условнрого топлива в натуральное</t>
  </si>
  <si>
    <t>Расчет затрат- полная себестоимость</t>
  </si>
  <si>
    <t>Стоимость газа</t>
  </si>
  <si>
    <t>Электроэнергия</t>
  </si>
  <si>
    <t>Тех. Обслуживание</t>
  </si>
  <si>
    <t>Загрязнение окруж. Среды</t>
  </si>
  <si>
    <t>Общеэксплуатационные расходы</t>
  </si>
  <si>
    <t>Расчет себестоимости 1 Гкал</t>
  </si>
  <si>
    <t>2.1</t>
  </si>
  <si>
    <t>2.2</t>
  </si>
  <si>
    <t>2.3</t>
  </si>
  <si>
    <t>2.4</t>
  </si>
  <si>
    <t>2.5</t>
  </si>
  <si>
    <t>3</t>
  </si>
  <si>
    <t>2.6</t>
  </si>
  <si>
    <t>№ п/п</t>
  </si>
  <si>
    <t>Наименование учреждение</t>
  </si>
  <si>
    <t>Общий объем в м3</t>
  </si>
  <si>
    <t>стоимость  1Гкал (руб.)</t>
  </si>
  <si>
    <t>Кол-во Гкал в год</t>
  </si>
  <si>
    <t>Сумма за каждый месяц</t>
  </si>
  <si>
    <t>Сумма в рублях за год</t>
  </si>
  <si>
    <t>Школа</t>
  </si>
  <si>
    <t>Гараж для автобуса</t>
  </si>
  <si>
    <t>Почта</t>
  </si>
  <si>
    <t>Колхоз</t>
  </si>
  <si>
    <t>РУС</t>
  </si>
  <si>
    <t>Сельсовет</t>
  </si>
  <si>
    <t>Пожарное депо</t>
  </si>
  <si>
    <t>итого</t>
  </si>
  <si>
    <t>СДК</t>
  </si>
  <si>
    <t>Сельская библиотека</t>
  </si>
  <si>
    <t>Qо=Vr*1,157/157,1</t>
  </si>
  <si>
    <t>V отапливаемой площади=12762 куб.м</t>
  </si>
  <si>
    <t>V газа по площади</t>
  </si>
  <si>
    <t>Наименование объекта</t>
  </si>
  <si>
    <t>занимаемая площадь объекта</t>
  </si>
  <si>
    <t>итого Vгаза по площади</t>
  </si>
  <si>
    <t>МУЭС ОАО Башинформсвязь</t>
  </si>
  <si>
    <t xml:space="preserve"> норма за 1м3 по           V газа</t>
  </si>
  <si>
    <t>Почтамт</t>
  </si>
  <si>
    <t>СОШ</t>
  </si>
  <si>
    <t>Q теплоэнергии</t>
  </si>
  <si>
    <t xml:space="preserve"> Vгаза по площади</t>
  </si>
  <si>
    <t>коэффициент</t>
  </si>
  <si>
    <t>Гкал за год</t>
  </si>
  <si>
    <t>Гкал за месяц</t>
  </si>
  <si>
    <t>1,157/157,1</t>
  </si>
  <si>
    <t>Q=124100*1,157/157,1=914 Гкал в год</t>
  </si>
  <si>
    <t>124100/12762=9,724 м3 за 1 м3</t>
  </si>
  <si>
    <t>Расход газа за год =124 100</t>
  </si>
  <si>
    <t>124100*1,157/157,1= 914 Гкал</t>
  </si>
  <si>
    <t>717006,15 руб.</t>
  </si>
  <si>
    <t>2.1+2.2+2.3+2.4+2.5+2.6 = 1 039 336 руб.</t>
  </si>
  <si>
    <t>2730 руб.</t>
  </si>
  <si>
    <t>1039336/914=1137,13 руб.</t>
  </si>
  <si>
    <t>174769 руб.</t>
  </si>
  <si>
    <t>96806 руб.</t>
  </si>
  <si>
    <t>48024,85 руб.</t>
  </si>
  <si>
    <t>Расчет тарифа тепловой энергии вырабатываемой котельной сельского поселения Батыровский сельсовет на 2022год</t>
  </si>
  <si>
    <t>Расход тепла на отопление по учреждениям СП Батыровский сельсовет на 2022</t>
  </si>
  <si>
    <t>Приложение к решению Совета сельского поселения Батыровский сельсовет муниципального района Аургазинский район Республики Башкортостан от  28.12.2021г № 162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</si>
</sst>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3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abSelected="1" zoomScalePageLayoutView="0" workbookViewId="0" topLeftCell="A13">
      <selection activeCell="F13" sqref="F13:J13"/>
    </sheetView>
  </sheetViews>
  <sheetFormatPr defaultColWidth="9.140625" defaultRowHeight="15"/>
  <cols>
    <col min="1" max="1" width="7.00390625" style="0" customWidth="1"/>
    <col min="4" max="4" width="14.7109375" style="0" customWidth="1"/>
    <col min="5" max="5" width="15.57421875" style="0" customWidth="1"/>
    <col min="6" max="6" width="17.28125" style="0" customWidth="1"/>
    <col min="7" max="7" width="15.7109375" style="0" customWidth="1"/>
    <col min="8" max="8" width="20.140625" style="0" customWidth="1"/>
    <col min="9" max="9" width="11.28125" style="0" customWidth="1"/>
    <col min="10" max="10" width="8.8515625" style="0" customWidth="1"/>
  </cols>
  <sheetData>
    <row r="2" spans="8:11" ht="15">
      <c r="H2" s="28" t="s">
        <v>64</v>
      </c>
      <c r="I2" s="28"/>
      <c r="J2" s="28"/>
      <c r="K2" s="28"/>
    </row>
    <row r="3" spans="8:11" ht="15">
      <c r="H3" s="28"/>
      <c r="I3" s="28"/>
      <c r="J3" s="28"/>
      <c r="K3" s="28"/>
    </row>
    <row r="4" spans="8:11" ht="15">
      <c r="H4" s="28"/>
      <c r="I4" s="28"/>
      <c r="J4" s="28"/>
      <c r="K4" s="28"/>
    </row>
    <row r="5" spans="8:11" ht="15">
      <c r="H5" s="28"/>
      <c r="I5" s="28"/>
      <c r="J5" s="28"/>
      <c r="K5" s="28"/>
    </row>
    <row r="6" spans="8:11" ht="10.5" customHeight="1">
      <c r="H6" s="28"/>
      <c r="I6" s="28"/>
      <c r="J6" s="28"/>
      <c r="K6" s="28"/>
    </row>
    <row r="7" spans="8:11" ht="15">
      <c r="H7" s="1"/>
      <c r="I7" s="1"/>
      <c r="J7" s="1"/>
      <c r="K7" s="1"/>
    </row>
    <row r="8" spans="2:11" ht="14.25" customHeight="1">
      <c r="B8" s="29" t="s">
        <v>62</v>
      </c>
      <c r="C8" s="29"/>
      <c r="D8" s="29"/>
      <c r="E8" s="29"/>
      <c r="F8" s="29"/>
      <c r="G8" s="29"/>
      <c r="H8" s="29"/>
      <c r="I8" s="1"/>
      <c r="J8" s="1"/>
      <c r="K8" s="1"/>
    </row>
    <row r="9" spans="2:8" ht="14.25" customHeight="1">
      <c r="B9" s="29"/>
      <c r="C9" s="29"/>
      <c r="D9" s="29"/>
      <c r="E9" s="29"/>
      <c r="F9" s="29"/>
      <c r="G9" s="29"/>
      <c r="H9" s="29"/>
    </row>
    <row r="11" spans="1:10" ht="23.25" customHeight="1">
      <c r="A11" s="3" t="s">
        <v>0</v>
      </c>
      <c r="B11" s="30" t="s">
        <v>1</v>
      </c>
      <c r="C11" s="30"/>
      <c r="D11" s="30"/>
      <c r="E11" s="30"/>
      <c r="F11" s="30" t="s">
        <v>2</v>
      </c>
      <c r="G11" s="30"/>
      <c r="H11" s="30"/>
      <c r="I11" s="30"/>
      <c r="J11" s="30"/>
    </row>
    <row r="12" spans="1:10" ht="24.75" customHeight="1">
      <c r="A12" s="4">
        <v>1</v>
      </c>
      <c r="B12" s="31" t="s">
        <v>3</v>
      </c>
      <c r="C12" s="31"/>
      <c r="D12" s="31"/>
      <c r="E12" s="31"/>
      <c r="F12" s="32" t="s">
        <v>54</v>
      </c>
      <c r="G12" s="32"/>
      <c r="H12" s="32"/>
      <c r="I12" s="32"/>
      <c r="J12" s="32"/>
    </row>
    <row r="13" spans="1:10" ht="31.5" customHeight="1">
      <c r="A13" s="4">
        <v>2</v>
      </c>
      <c r="B13" s="33" t="s">
        <v>4</v>
      </c>
      <c r="C13" s="34"/>
      <c r="D13" s="34"/>
      <c r="E13" s="35"/>
      <c r="F13" s="32" t="s">
        <v>56</v>
      </c>
      <c r="G13" s="32"/>
      <c r="H13" s="32"/>
      <c r="I13" s="32"/>
      <c r="J13" s="32"/>
    </row>
    <row r="14" spans="1:10" ht="14.25" customHeight="1">
      <c r="A14" s="4" t="s">
        <v>11</v>
      </c>
      <c r="B14" s="31" t="s">
        <v>5</v>
      </c>
      <c r="C14" s="31"/>
      <c r="D14" s="31"/>
      <c r="E14" s="31"/>
      <c r="F14" s="36" t="s">
        <v>55</v>
      </c>
      <c r="G14" s="37"/>
      <c r="H14" s="37"/>
      <c r="I14" s="37"/>
      <c r="J14" s="38"/>
    </row>
    <row r="15" spans="1:10" ht="14.25" customHeight="1">
      <c r="A15" s="4" t="s">
        <v>12</v>
      </c>
      <c r="B15" s="31" t="s">
        <v>6</v>
      </c>
      <c r="C15" s="31"/>
      <c r="D15" s="31"/>
      <c r="E15" s="31"/>
      <c r="F15" s="36" t="s">
        <v>59</v>
      </c>
      <c r="G15" s="37"/>
      <c r="H15" s="37"/>
      <c r="I15" s="37"/>
      <c r="J15" s="38"/>
    </row>
    <row r="16" spans="1:10" ht="15">
      <c r="A16" s="4" t="s">
        <v>13</v>
      </c>
      <c r="B16" s="31" t="s">
        <v>7</v>
      </c>
      <c r="C16" s="31"/>
      <c r="D16" s="31"/>
      <c r="E16" s="31"/>
      <c r="F16" s="36" t="s">
        <v>60</v>
      </c>
      <c r="G16" s="37"/>
      <c r="H16" s="37"/>
      <c r="I16" s="37"/>
      <c r="J16" s="38"/>
    </row>
    <row r="17" spans="1:10" ht="15">
      <c r="A17" s="4" t="s">
        <v>14</v>
      </c>
      <c r="B17" s="31" t="s">
        <v>8</v>
      </c>
      <c r="C17" s="31"/>
      <c r="D17" s="31"/>
      <c r="E17" s="31"/>
      <c r="F17" s="36" t="s">
        <v>57</v>
      </c>
      <c r="G17" s="37"/>
      <c r="H17" s="37"/>
      <c r="I17" s="37"/>
      <c r="J17" s="38"/>
    </row>
    <row r="18" spans="1:10" ht="15">
      <c r="A18" s="4" t="s">
        <v>15</v>
      </c>
      <c r="B18" s="31" t="s">
        <v>9</v>
      </c>
      <c r="C18" s="31"/>
      <c r="D18" s="31"/>
      <c r="E18" s="31"/>
      <c r="F18" s="36" t="s">
        <v>61</v>
      </c>
      <c r="G18" s="37"/>
      <c r="H18" s="37"/>
      <c r="I18" s="37"/>
      <c r="J18" s="38"/>
    </row>
    <row r="19" spans="1:10" ht="15">
      <c r="A19" s="4" t="s">
        <v>17</v>
      </c>
      <c r="B19" s="31"/>
      <c r="C19" s="31"/>
      <c r="D19" s="31"/>
      <c r="E19" s="31"/>
      <c r="F19" s="36"/>
      <c r="G19" s="37"/>
      <c r="H19" s="37"/>
      <c r="I19" s="37"/>
      <c r="J19" s="38"/>
    </row>
    <row r="20" spans="1:10" ht="18" customHeight="1">
      <c r="A20" s="4" t="s">
        <v>16</v>
      </c>
      <c r="B20" s="31" t="s">
        <v>10</v>
      </c>
      <c r="C20" s="31"/>
      <c r="D20" s="31"/>
      <c r="E20" s="31"/>
      <c r="F20" s="33" t="s">
        <v>58</v>
      </c>
      <c r="G20" s="39"/>
      <c r="H20" s="39"/>
      <c r="I20" s="39"/>
      <c r="J20" s="40"/>
    </row>
    <row r="21" spans="1:10" ht="15">
      <c r="A21" s="4"/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3" ht="30">
      <c r="A23" s="5" t="s">
        <v>18</v>
      </c>
      <c r="B23" s="41" t="s">
        <v>19</v>
      </c>
      <c r="C23" s="41"/>
      <c r="D23" s="41"/>
      <c r="E23" s="6" t="s">
        <v>20</v>
      </c>
      <c r="F23" s="6" t="s">
        <v>21</v>
      </c>
      <c r="G23" s="6" t="s">
        <v>22</v>
      </c>
      <c r="H23" s="6" t="s">
        <v>24</v>
      </c>
      <c r="I23" s="41" t="s">
        <v>23</v>
      </c>
      <c r="J23" s="42"/>
      <c r="L23" s="26"/>
      <c r="M23" s="27"/>
    </row>
    <row r="24" spans="1:10" ht="15">
      <c r="A24" s="7">
        <v>1</v>
      </c>
      <c r="B24" s="43" t="s">
        <v>25</v>
      </c>
      <c r="C24" s="43"/>
      <c r="D24" s="43"/>
      <c r="E24" s="7">
        <v>6789</v>
      </c>
      <c r="F24" s="7">
        <v>1137.13</v>
      </c>
      <c r="G24" s="7">
        <v>486.3</v>
      </c>
      <c r="H24" s="9">
        <f aca="true" t="shared" si="0" ref="H24:H32">F24*G24</f>
        <v>552986.319</v>
      </c>
      <c r="I24" s="44">
        <f aca="true" t="shared" si="1" ref="I24:I33">H24/7</f>
        <v>78998.04557142858</v>
      </c>
      <c r="J24" s="44"/>
    </row>
    <row r="25" spans="1:10" ht="15">
      <c r="A25" s="7">
        <v>2</v>
      </c>
      <c r="B25" s="43" t="s">
        <v>26</v>
      </c>
      <c r="C25" s="43"/>
      <c r="D25" s="43"/>
      <c r="E25" s="7">
        <v>193</v>
      </c>
      <c r="F25" s="7">
        <v>1137.13</v>
      </c>
      <c r="G25" s="7">
        <v>13.8</v>
      </c>
      <c r="H25" s="9">
        <f t="shared" si="0"/>
        <v>15692.394000000002</v>
      </c>
      <c r="I25" s="44">
        <f t="shared" si="1"/>
        <v>2241.7705714285717</v>
      </c>
      <c r="J25" s="44"/>
    </row>
    <row r="26" spans="1:10" ht="15">
      <c r="A26" s="7">
        <v>3</v>
      </c>
      <c r="B26" s="43" t="s">
        <v>27</v>
      </c>
      <c r="C26" s="43"/>
      <c r="D26" s="43"/>
      <c r="E26" s="7">
        <v>99</v>
      </c>
      <c r="F26" s="7">
        <v>1137.13</v>
      </c>
      <c r="G26" s="7">
        <v>7.1</v>
      </c>
      <c r="H26" s="9">
        <f t="shared" si="0"/>
        <v>8073.6230000000005</v>
      </c>
      <c r="I26" s="44">
        <f t="shared" si="1"/>
        <v>1153.3747142857144</v>
      </c>
      <c r="J26" s="44"/>
    </row>
    <row r="27" spans="1:10" ht="15">
      <c r="A27" s="7">
        <v>4</v>
      </c>
      <c r="B27" s="43" t="s">
        <v>28</v>
      </c>
      <c r="C27" s="43"/>
      <c r="D27" s="43"/>
      <c r="E27" s="7">
        <v>2108</v>
      </c>
      <c r="F27" s="7">
        <v>1137.13</v>
      </c>
      <c r="G27" s="7">
        <v>151</v>
      </c>
      <c r="H27" s="9">
        <f t="shared" si="0"/>
        <v>171706.63</v>
      </c>
      <c r="I27" s="44">
        <f t="shared" si="1"/>
        <v>24529.518571428573</v>
      </c>
      <c r="J27" s="44"/>
    </row>
    <row r="28" spans="1:10" ht="15">
      <c r="A28" s="7">
        <v>5</v>
      </c>
      <c r="B28" s="43" t="s">
        <v>29</v>
      </c>
      <c r="C28" s="43"/>
      <c r="D28" s="43"/>
      <c r="E28" s="7">
        <v>37</v>
      </c>
      <c r="F28" s="7">
        <v>1137.13</v>
      </c>
      <c r="G28" s="7">
        <v>2.6</v>
      </c>
      <c r="H28" s="9">
        <f t="shared" si="0"/>
        <v>2956.5380000000005</v>
      </c>
      <c r="I28" s="44">
        <f t="shared" si="1"/>
        <v>422.36257142857147</v>
      </c>
      <c r="J28" s="44"/>
    </row>
    <row r="29" spans="1:10" ht="15">
      <c r="A29" s="7">
        <v>6</v>
      </c>
      <c r="B29" s="43" t="s">
        <v>30</v>
      </c>
      <c r="C29" s="43"/>
      <c r="D29" s="43"/>
      <c r="E29" s="7">
        <v>331</v>
      </c>
      <c r="F29" s="7">
        <v>1137.13</v>
      </c>
      <c r="G29" s="7">
        <v>23.7</v>
      </c>
      <c r="H29" s="9">
        <f t="shared" si="0"/>
        <v>26949.981000000003</v>
      </c>
      <c r="I29" s="44">
        <f t="shared" si="1"/>
        <v>3849.997285714286</v>
      </c>
      <c r="J29" s="44"/>
    </row>
    <row r="30" spans="1:10" ht="15">
      <c r="A30" s="7">
        <v>7</v>
      </c>
      <c r="B30" s="43" t="s">
        <v>31</v>
      </c>
      <c r="C30" s="43"/>
      <c r="D30" s="43"/>
      <c r="E30" s="7">
        <v>193</v>
      </c>
      <c r="F30" s="7">
        <v>1137.13</v>
      </c>
      <c r="G30" s="7">
        <v>13.8</v>
      </c>
      <c r="H30" s="9">
        <f t="shared" si="0"/>
        <v>15692.394000000002</v>
      </c>
      <c r="I30" s="44">
        <f t="shared" si="1"/>
        <v>2241.7705714285717</v>
      </c>
      <c r="J30" s="44"/>
    </row>
    <row r="31" spans="1:10" ht="15">
      <c r="A31" s="7">
        <v>8</v>
      </c>
      <c r="B31" s="43" t="s">
        <v>33</v>
      </c>
      <c r="C31" s="43"/>
      <c r="D31" s="43"/>
      <c r="E31" s="7">
        <v>2852</v>
      </c>
      <c r="F31" s="7">
        <v>1137.13</v>
      </c>
      <c r="G31" s="7">
        <v>204.2</v>
      </c>
      <c r="H31" s="9">
        <f t="shared" si="0"/>
        <v>232201.946</v>
      </c>
      <c r="I31" s="44">
        <f t="shared" si="1"/>
        <v>33171.70657142857</v>
      </c>
      <c r="J31" s="44"/>
    </row>
    <row r="32" spans="1:10" ht="15">
      <c r="A32" s="7">
        <v>9</v>
      </c>
      <c r="B32" s="43" t="s">
        <v>34</v>
      </c>
      <c r="C32" s="43"/>
      <c r="D32" s="43"/>
      <c r="E32" s="7">
        <v>160</v>
      </c>
      <c r="F32" s="7">
        <v>1137.13</v>
      </c>
      <c r="G32" s="7">
        <v>11.5</v>
      </c>
      <c r="H32" s="9">
        <f t="shared" si="0"/>
        <v>13076.995</v>
      </c>
      <c r="I32" s="44">
        <f t="shared" si="1"/>
        <v>1868.142142857143</v>
      </c>
      <c r="J32" s="44"/>
    </row>
    <row r="33" spans="1:10" ht="15">
      <c r="A33" s="7"/>
      <c r="B33" s="43" t="s">
        <v>32</v>
      </c>
      <c r="C33" s="43"/>
      <c r="D33" s="43"/>
      <c r="E33" s="8">
        <f>SUM(E24:E32)</f>
        <v>12762</v>
      </c>
      <c r="F33" s="7">
        <v>1137.13</v>
      </c>
      <c r="G33" s="7">
        <f>SUM(G24:G32)</f>
        <v>914</v>
      </c>
      <c r="H33" s="9">
        <f>SUM(H24:H32)</f>
        <v>1039336.82</v>
      </c>
      <c r="I33" s="44">
        <f t="shared" si="1"/>
        <v>148476.68857142856</v>
      </c>
      <c r="J33" s="44"/>
    </row>
    <row r="34" spans="1:10" ht="15">
      <c r="A34" s="2"/>
      <c r="B34" s="25"/>
      <c r="C34" s="25"/>
      <c r="D34" s="25"/>
      <c r="E34" s="2"/>
      <c r="F34" s="2"/>
      <c r="G34" s="2"/>
      <c r="H34" s="2"/>
      <c r="I34" s="25"/>
      <c r="J34" s="25"/>
    </row>
  </sheetData>
  <sheetProtection/>
  <mergeCells count="49">
    <mergeCell ref="B31:D31"/>
    <mergeCell ref="I31:J31"/>
    <mergeCell ref="B32:D32"/>
    <mergeCell ref="I32:J32"/>
    <mergeCell ref="B29:D29"/>
    <mergeCell ref="I29:J29"/>
    <mergeCell ref="B30:D30"/>
    <mergeCell ref="I30:J30"/>
    <mergeCell ref="B33:D33"/>
    <mergeCell ref="I33:J33"/>
    <mergeCell ref="B34:D34"/>
    <mergeCell ref="I34:J34"/>
    <mergeCell ref="B27:D27"/>
    <mergeCell ref="I27:J27"/>
    <mergeCell ref="B28:D28"/>
    <mergeCell ref="I28:J28"/>
    <mergeCell ref="B25:D25"/>
    <mergeCell ref="I25:J25"/>
    <mergeCell ref="B26:D26"/>
    <mergeCell ref="I26:J26"/>
    <mergeCell ref="B23:D23"/>
    <mergeCell ref="I23:J23"/>
    <mergeCell ref="B24:D24"/>
    <mergeCell ref="I24:J24"/>
    <mergeCell ref="B17:E17"/>
    <mergeCell ref="F17:J17"/>
    <mergeCell ref="B21:E21"/>
    <mergeCell ref="F21:J21"/>
    <mergeCell ref="B18:E18"/>
    <mergeCell ref="F18:J18"/>
    <mergeCell ref="B19:E19"/>
    <mergeCell ref="F19:J19"/>
    <mergeCell ref="B20:E20"/>
    <mergeCell ref="F20:J20"/>
    <mergeCell ref="F14:J14"/>
    <mergeCell ref="B15:E15"/>
    <mergeCell ref="F15:J15"/>
    <mergeCell ref="B16:E16"/>
    <mergeCell ref="F16:J16"/>
    <mergeCell ref="L23:M23"/>
    <mergeCell ref="H2:K6"/>
    <mergeCell ref="B8:H9"/>
    <mergeCell ref="B11:E11"/>
    <mergeCell ref="F11:J11"/>
    <mergeCell ref="B12:E12"/>
    <mergeCell ref="F12:J12"/>
    <mergeCell ref="B13:E13"/>
    <mergeCell ref="F13:J13"/>
    <mergeCell ref="B14:E14"/>
  </mergeCells>
  <printOptions/>
  <pageMargins left="0" right="0" top="0" bottom="0" header="0" footer="0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7">
      <selection activeCell="E18" sqref="E18:E19"/>
    </sheetView>
  </sheetViews>
  <sheetFormatPr defaultColWidth="9.140625" defaultRowHeight="15"/>
  <cols>
    <col min="3" max="3" width="11.140625" style="0" customWidth="1"/>
    <col min="4" max="4" width="13.00390625" style="0" customWidth="1"/>
    <col min="5" max="5" width="11.7109375" style="0" customWidth="1"/>
    <col min="6" max="6" width="10.7109375" style="0" customWidth="1"/>
  </cols>
  <sheetData>
    <row r="1" spans="1:9" ht="14.25" customHeight="1">
      <c r="A1" s="45" t="s">
        <v>63</v>
      </c>
      <c r="B1" s="45"/>
      <c r="C1" s="45"/>
      <c r="D1" s="45"/>
      <c r="E1" s="45"/>
      <c r="F1" s="45"/>
      <c r="G1" s="45"/>
      <c r="H1" s="45"/>
      <c r="I1" s="22"/>
    </row>
    <row r="2" spans="1:9" ht="26.25" customHeight="1">
      <c r="A2" s="45"/>
      <c r="B2" s="45"/>
      <c r="C2" s="45"/>
      <c r="D2" s="45"/>
      <c r="E2" s="45"/>
      <c r="F2" s="45"/>
      <c r="G2" s="45"/>
      <c r="H2" s="45"/>
      <c r="I2" s="22"/>
    </row>
    <row r="3" spans="1:9" ht="18.75">
      <c r="A3" s="23" t="s">
        <v>35</v>
      </c>
      <c r="B3" s="23"/>
      <c r="C3" s="23"/>
      <c r="D3" s="23"/>
      <c r="E3" s="10"/>
      <c r="F3" s="10"/>
      <c r="G3" s="10"/>
      <c r="H3" s="10"/>
      <c r="I3" s="10"/>
    </row>
    <row r="4" spans="1:9" ht="18.75">
      <c r="A4" s="23" t="s">
        <v>53</v>
      </c>
      <c r="B4" s="23"/>
      <c r="C4" s="23"/>
      <c r="D4" s="23"/>
      <c r="E4" s="10"/>
      <c r="F4" s="10"/>
      <c r="G4" s="10"/>
      <c r="H4" s="10"/>
      <c r="I4" s="10"/>
    </row>
    <row r="5" spans="1:9" ht="18.75">
      <c r="A5" s="23" t="s">
        <v>51</v>
      </c>
      <c r="B5" s="23"/>
      <c r="C5" s="23"/>
      <c r="D5" s="23"/>
      <c r="E5" s="10"/>
      <c r="F5" s="10"/>
      <c r="G5" s="10"/>
      <c r="H5" s="10"/>
      <c r="I5" s="10"/>
    </row>
    <row r="6" spans="1:9" ht="18.75">
      <c r="A6" s="23" t="s">
        <v>36</v>
      </c>
      <c r="B6" s="23"/>
      <c r="C6" s="23"/>
      <c r="D6" s="23"/>
      <c r="E6" s="10"/>
      <c r="F6" s="10"/>
      <c r="G6" s="10"/>
      <c r="H6" s="10"/>
      <c r="I6" s="10"/>
    </row>
    <row r="7" spans="1:9" ht="18.75">
      <c r="A7" s="23" t="s">
        <v>52</v>
      </c>
      <c r="B7" s="23"/>
      <c r="C7" s="23"/>
      <c r="D7" s="23"/>
      <c r="E7" s="10"/>
      <c r="F7" s="10"/>
      <c r="G7" s="10"/>
      <c r="H7" s="10"/>
      <c r="I7" s="10"/>
    </row>
    <row r="8" spans="1:9" ht="15.75">
      <c r="A8" s="11" t="s">
        <v>37</v>
      </c>
      <c r="B8" s="10"/>
      <c r="C8" s="10"/>
      <c r="D8" s="10"/>
      <c r="E8" s="10"/>
      <c r="F8" s="10"/>
      <c r="G8" s="10"/>
      <c r="H8" s="10"/>
      <c r="I8" s="10"/>
    </row>
    <row r="9" spans="1:9" ht="47.25">
      <c r="A9" s="47" t="s">
        <v>38</v>
      </c>
      <c r="B9" s="47"/>
      <c r="C9" s="15" t="s">
        <v>42</v>
      </c>
      <c r="D9" s="15" t="s">
        <v>39</v>
      </c>
      <c r="E9" s="15" t="s">
        <v>40</v>
      </c>
      <c r="F9" s="12"/>
      <c r="G9" s="12"/>
      <c r="H9" s="12"/>
      <c r="I9" s="12"/>
    </row>
    <row r="10" spans="1:9" ht="28.5" customHeight="1">
      <c r="A10" s="46" t="s">
        <v>41</v>
      </c>
      <c r="B10" s="46"/>
      <c r="C10" s="16">
        <v>9.724</v>
      </c>
      <c r="D10" s="16">
        <v>37</v>
      </c>
      <c r="E10" s="17">
        <f aca="true" t="shared" si="0" ref="E10:E18">C10*D10</f>
        <v>359.788</v>
      </c>
      <c r="F10" s="12"/>
      <c r="G10" s="12"/>
      <c r="H10" s="12"/>
      <c r="I10" s="12"/>
    </row>
    <row r="11" spans="1:9" ht="15.75">
      <c r="A11" s="46" t="s">
        <v>33</v>
      </c>
      <c r="B11" s="46"/>
      <c r="C11" s="16">
        <v>9.724</v>
      </c>
      <c r="D11" s="16">
        <v>2852</v>
      </c>
      <c r="E11" s="17">
        <f t="shared" si="0"/>
        <v>27732.848</v>
      </c>
      <c r="F11" s="12"/>
      <c r="G11" s="12"/>
      <c r="H11" s="12"/>
      <c r="I11" s="12"/>
    </row>
    <row r="12" spans="1:9" ht="15.75">
      <c r="A12" s="46" t="s">
        <v>34</v>
      </c>
      <c r="B12" s="46"/>
      <c r="C12" s="16">
        <v>9.724</v>
      </c>
      <c r="D12" s="16">
        <v>160</v>
      </c>
      <c r="E12" s="17">
        <f t="shared" si="0"/>
        <v>1555.8400000000001</v>
      </c>
      <c r="F12" s="12"/>
      <c r="G12" s="12"/>
      <c r="H12" s="12"/>
      <c r="I12" s="12"/>
    </row>
    <row r="13" spans="1:9" ht="15.75">
      <c r="A13" s="46" t="s">
        <v>43</v>
      </c>
      <c r="B13" s="46"/>
      <c r="C13" s="16">
        <v>9.724</v>
      </c>
      <c r="D13" s="16">
        <v>99</v>
      </c>
      <c r="E13" s="17">
        <f t="shared" si="0"/>
        <v>962.676</v>
      </c>
      <c r="F13" s="12"/>
      <c r="G13" s="12"/>
      <c r="H13" s="12"/>
      <c r="I13" s="12"/>
    </row>
    <row r="14" spans="1:9" ht="15.75">
      <c r="A14" s="46" t="s">
        <v>44</v>
      </c>
      <c r="B14" s="46"/>
      <c r="C14" s="16">
        <v>9.724</v>
      </c>
      <c r="D14" s="16">
        <v>6789</v>
      </c>
      <c r="E14" s="17">
        <f t="shared" si="0"/>
        <v>66016.236</v>
      </c>
      <c r="F14" s="12"/>
      <c r="G14" s="12"/>
      <c r="H14" s="12"/>
      <c r="I14" s="12"/>
    </row>
    <row r="15" spans="1:9" ht="15.75">
      <c r="A15" s="46" t="s">
        <v>26</v>
      </c>
      <c r="B15" s="46"/>
      <c r="C15" s="16">
        <v>9.724</v>
      </c>
      <c r="D15" s="16">
        <v>193</v>
      </c>
      <c r="E15" s="17">
        <f t="shared" si="0"/>
        <v>1876.732</v>
      </c>
      <c r="F15" s="12"/>
      <c r="G15" s="12"/>
      <c r="H15" s="12"/>
      <c r="I15" s="12"/>
    </row>
    <row r="16" spans="1:9" ht="15.75">
      <c r="A16" s="46" t="s">
        <v>30</v>
      </c>
      <c r="B16" s="46"/>
      <c r="C16" s="16">
        <v>9.724</v>
      </c>
      <c r="D16" s="16">
        <v>331</v>
      </c>
      <c r="E16" s="17">
        <f t="shared" si="0"/>
        <v>3218.6440000000002</v>
      </c>
      <c r="F16" s="12"/>
      <c r="G16" s="12"/>
      <c r="H16" s="12"/>
      <c r="I16" s="12"/>
    </row>
    <row r="17" spans="1:9" ht="15.75">
      <c r="A17" s="46" t="s">
        <v>28</v>
      </c>
      <c r="B17" s="46"/>
      <c r="C17" s="16">
        <v>9.724</v>
      </c>
      <c r="D17" s="16">
        <v>2108</v>
      </c>
      <c r="E17" s="17">
        <f t="shared" si="0"/>
        <v>20498.192</v>
      </c>
      <c r="F17" s="12"/>
      <c r="G17" s="12"/>
      <c r="H17" s="12"/>
      <c r="I17" s="12"/>
    </row>
    <row r="18" spans="1:9" ht="15.75">
      <c r="A18" s="46" t="s">
        <v>31</v>
      </c>
      <c r="B18" s="46"/>
      <c r="C18" s="16">
        <v>9.724</v>
      </c>
      <c r="D18" s="16">
        <v>193</v>
      </c>
      <c r="E18" s="17">
        <f t="shared" si="0"/>
        <v>1876.732</v>
      </c>
      <c r="F18" s="12"/>
      <c r="G18" s="12"/>
      <c r="H18" s="12"/>
      <c r="I18" s="12"/>
    </row>
    <row r="19" spans="1:9" ht="15.75">
      <c r="A19" s="48"/>
      <c r="B19" s="48"/>
      <c r="C19" s="13"/>
      <c r="D19" s="13"/>
      <c r="E19" s="14"/>
      <c r="F19" s="12"/>
      <c r="G19" s="12"/>
      <c r="H19" s="12"/>
      <c r="I19" s="12"/>
    </row>
    <row r="20" spans="1:9" ht="15.75">
      <c r="A20" s="49" t="s">
        <v>45</v>
      </c>
      <c r="B20" s="49"/>
      <c r="C20" s="13"/>
      <c r="D20" s="13"/>
      <c r="E20" s="14"/>
      <c r="F20" s="12"/>
      <c r="G20" s="12"/>
      <c r="H20" s="12"/>
      <c r="I20" s="12"/>
    </row>
    <row r="21" spans="1:9" ht="31.5">
      <c r="A21" s="47" t="s">
        <v>38</v>
      </c>
      <c r="B21" s="47"/>
      <c r="C21" s="15" t="s">
        <v>46</v>
      </c>
      <c r="D21" s="16" t="s">
        <v>47</v>
      </c>
      <c r="E21" s="16" t="s">
        <v>48</v>
      </c>
      <c r="F21" s="18" t="s">
        <v>49</v>
      </c>
      <c r="G21" s="12"/>
      <c r="H21" s="12"/>
      <c r="I21" s="12"/>
    </row>
    <row r="22" spans="1:9" ht="27" customHeight="1">
      <c r="A22" s="46" t="s">
        <v>41</v>
      </c>
      <c r="B22" s="46"/>
      <c r="C22" s="17">
        <f aca="true" t="shared" si="1" ref="C22:C30">E10</f>
        <v>359.788</v>
      </c>
      <c r="D22" s="19" t="s">
        <v>50</v>
      </c>
      <c r="E22" s="20">
        <f aca="true" t="shared" si="2" ref="E22:E30">C22*1.157/157.1</f>
        <v>2.6497435773392746</v>
      </c>
      <c r="F22" s="21">
        <f aca="true" t="shared" si="3" ref="F22:F30">E22/7</f>
        <v>0.37853479676275353</v>
      </c>
      <c r="G22" s="10"/>
      <c r="H22" s="10"/>
      <c r="I22" s="10"/>
    </row>
    <row r="23" spans="1:9" ht="15.75">
      <c r="A23" s="46" t="s">
        <v>33</v>
      </c>
      <c r="B23" s="46"/>
      <c r="C23" s="17">
        <f t="shared" si="1"/>
        <v>27732.848</v>
      </c>
      <c r="D23" s="19" t="s">
        <v>50</v>
      </c>
      <c r="E23" s="21">
        <f t="shared" si="2"/>
        <v>204.24509952896247</v>
      </c>
      <c r="F23" s="21">
        <f t="shared" si="3"/>
        <v>29.177871361280353</v>
      </c>
      <c r="G23" s="10"/>
      <c r="H23" s="10"/>
      <c r="I23" s="10"/>
    </row>
    <row r="24" spans="1:9" ht="15.75">
      <c r="A24" s="46" t="s">
        <v>34</v>
      </c>
      <c r="B24" s="46"/>
      <c r="C24" s="17">
        <f t="shared" si="1"/>
        <v>1555.8400000000001</v>
      </c>
      <c r="D24" s="19" t="s">
        <v>50</v>
      </c>
      <c r="E24" s="21">
        <f t="shared" si="2"/>
        <v>11.458350604710377</v>
      </c>
      <c r="F24" s="21">
        <f t="shared" si="3"/>
        <v>1.6369072292443396</v>
      </c>
      <c r="G24" s="10"/>
      <c r="H24" s="10"/>
      <c r="I24" s="10"/>
    </row>
    <row r="25" spans="1:9" ht="15.75">
      <c r="A25" s="46" t="s">
        <v>43</v>
      </c>
      <c r="B25" s="46"/>
      <c r="C25" s="17">
        <f t="shared" si="1"/>
        <v>962.676</v>
      </c>
      <c r="D25" s="19" t="s">
        <v>50</v>
      </c>
      <c r="E25" s="21">
        <f t="shared" si="2"/>
        <v>7.089854436664546</v>
      </c>
      <c r="F25" s="21">
        <f t="shared" si="3"/>
        <v>1.0128363480949352</v>
      </c>
      <c r="G25" s="10"/>
      <c r="H25" s="10"/>
      <c r="I25" s="10"/>
    </row>
    <row r="26" spans="1:9" ht="15.75">
      <c r="A26" s="46" t="s">
        <v>44</v>
      </c>
      <c r="B26" s="46"/>
      <c r="C26" s="17">
        <f t="shared" si="1"/>
        <v>66016.236</v>
      </c>
      <c r="D26" s="19" t="s">
        <v>50</v>
      </c>
      <c r="E26" s="21">
        <f t="shared" si="2"/>
        <v>486.19213909611716</v>
      </c>
      <c r="F26" s="21">
        <f t="shared" si="3"/>
        <v>69.45601987087387</v>
      </c>
      <c r="G26" s="10"/>
      <c r="H26" s="10"/>
      <c r="I26" s="10"/>
    </row>
    <row r="27" spans="1:9" ht="15.75">
      <c r="A27" s="46" t="s">
        <v>26</v>
      </c>
      <c r="B27" s="46"/>
      <c r="C27" s="17">
        <f t="shared" si="1"/>
        <v>1876.732</v>
      </c>
      <c r="D27" s="19" t="s">
        <v>50</v>
      </c>
      <c r="E27" s="21">
        <f t="shared" si="2"/>
        <v>13.821635416931892</v>
      </c>
      <c r="F27" s="21">
        <f t="shared" si="3"/>
        <v>1.9745193452759846</v>
      </c>
      <c r="G27" s="10"/>
      <c r="H27" s="10"/>
      <c r="I27" s="10"/>
    </row>
    <row r="28" spans="1:9" ht="15.75">
      <c r="A28" s="46" t="s">
        <v>30</v>
      </c>
      <c r="B28" s="46"/>
      <c r="C28" s="17">
        <f t="shared" si="1"/>
        <v>3218.6440000000002</v>
      </c>
      <c r="D28" s="19" t="s">
        <v>50</v>
      </c>
      <c r="E28" s="21">
        <f t="shared" si="2"/>
        <v>23.70446281349459</v>
      </c>
      <c r="F28" s="21">
        <f t="shared" si="3"/>
        <v>3.386351830499227</v>
      </c>
      <c r="G28" s="10"/>
      <c r="H28" s="10"/>
      <c r="I28" s="10"/>
    </row>
    <row r="29" spans="1:9" ht="15.75">
      <c r="A29" s="46" t="s">
        <v>28</v>
      </c>
      <c r="B29" s="46"/>
      <c r="C29" s="17">
        <f t="shared" si="1"/>
        <v>20498.192</v>
      </c>
      <c r="D29" s="19" t="s">
        <v>50</v>
      </c>
      <c r="E29" s="21">
        <f t="shared" si="2"/>
        <v>150.96376921705922</v>
      </c>
      <c r="F29" s="21">
        <f t="shared" si="3"/>
        <v>21.566252745294175</v>
      </c>
      <c r="G29" s="10"/>
      <c r="H29" s="10"/>
      <c r="I29" s="10"/>
    </row>
    <row r="30" spans="1:9" ht="15.75">
      <c r="A30" s="46" t="s">
        <v>31</v>
      </c>
      <c r="B30" s="46"/>
      <c r="C30" s="17">
        <f t="shared" si="1"/>
        <v>1876.732</v>
      </c>
      <c r="D30" s="19" t="s">
        <v>50</v>
      </c>
      <c r="E30" s="21">
        <f t="shared" si="2"/>
        <v>13.821635416931892</v>
      </c>
      <c r="F30" s="21">
        <f t="shared" si="3"/>
        <v>1.9745193452759846</v>
      </c>
      <c r="G30" s="10"/>
      <c r="H30" s="10"/>
      <c r="I30" s="10"/>
    </row>
    <row r="31" spans="1:9" ht="15.75">
      <c r="A31" s="10"/>
      <c r="B31" s="10"/>
      <c r="C31" s="10"/>
      <c r="D31" s="10"/>
      <c r="E31" s="24"/>
      <c r="F31" s="10"/>
      <c r="G31" s="10"/>
      <c r="H31" s="10"/>
      <c r="I31" s="10"/>
    </row>
  </sheetData>
  <sheetProtection/>
  <mergeCells count="23">
    <mergeCell ref="A27:B27"/>
    <mergeCell ref="A28:B28"/>
    <mergeCell ref="A29:B29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1:H2"/>
    <mergeCell ref="A18:B18"/>
    <mergeCell ref="A9:B9"/>
    <mergeCell ref="A10:B10"/>
    <mergeCell ref="A11:B11"/>
    <mergeCell ref="A12:B12"/>
    <mergeCell ref="A13:B13"/>
    <mergeCell ref="A14:B14"/>
    <mergeCell ref="A15:B15"/>
    <mergeCell ref="A16:B16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2022-01-21T10:34:48Z</cp:lastPrinted>
  <dcterms:created xsi:type="dcterms:W3CDTF">2006-09-28T05:33:49Z</dcterms:created>
  <dcterms:modified xsi:type="dcterms:W3CDTF">2022-01-21T10:35:25Z</dcterms:modified>
  <cp:category/>
  <cp:version/>
  <cp:contentType/>
  <cp:contentStatus/>
</cp:coreProperties>
</file>